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ADM$\03- Site\CEAD\2024\"/>
    </mc:Choice>
  </mc:AlternateContent>
  <bookViews>
    <workbookView xWindow="-120" yWindow="-120" windowWidth="24240" windowHeight="13140"/>
  </bookViews>
  <sheets>
    <sheet name="Relação de Fornecedores 2024" sheetId="1" r:id="rId1"/>
  </sheets>
  <definedNames>
    <definedName name="_xlnm._FilterDatabase" localSheetId="0" hidden="1">'Relação de Fornecedores 2024'!$A$13:$N$13</definedName>
    <definedName name="_xlnm.Print_Area" localSheetId="0">'Relação de Fornecedores 2024'!$A$1:$N$93</definedName>
    <definedName name="_xlnm.Print_Titles" localSheetId="0">'Relação de Fornecedores 2024'!$1:$13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M29" i="1"/>
  <c r="L29" i="1"/>
  <c r="K31" i="1"/>
  <c r="K20" i="1" l="1"/>
  <c r="J20" i="1"/>
  <c r="I20" i="1"/>
  <c r="H20" i="1"/>
  <c r="G20" i="1"/>
  <c r="D93" i="1" l="1"/>
  <c r="E88" i="1"/>
  <c r="C88" i="1"/>
  <c r="F76" i="1"/>
  <c r="D76" i="1"/>
  <c r="D72" i="1"/>
  <c r="E73" i="1"/>
  <c r="B59" i="1" l="1"/>
  <c r="C54" i="1"/>
  <c r="F33" i="1"/>
  <c r="E33" i="1"/>
  <c r="E15" i="1" l="1"/>
  <c r="C15" i="1"/>
</calcChain>
</file>

<file path=xl/sharedStrings.xml><?xml version="1.0" encoding="utf-8"?>
<sst xmlns="http://schemas.openxmlformats.org/spreadsheetml/2006/main" count="172" uniqueCount="69">
  <si>
    <t>Extraparh Com. Treinamento  e Soluções LTDA</t>
  </si>
  <si>
    <t>Antonellini Santos e rezende Informática LTDA</t>
  </si>
  <si>
    <t>Portland Com Monitoramento de Alarmes LTDA</t>
  </si>
  <si>
    <t>Adhemar Fernandes Junior</t>
  </si>
  <si>
    <t>Maria do Rosário de Campos Fernandes</t>
  </si>
  <si>
    <t>Faviano Ap. da Silva</t>
  </si>
  <si>
    <t>Net - Claro - Rua Prof. Giácomo Itria</t>
  </si>
  <si>
    <t>JAN</t>
  </si>
  <si>
    <t>FEV</t>
  </si>
  <si>
    <t>MAR</t>
  </si>
  <si>
    <t>ABR</t>
  </si>
  <si>
    <t>MAI</t>
  </si>
  <si>
    <t>JUN</t>
  </si>
  <si>
    <t>JUL</t>
  </si>
  <si>
    <t>AGO</t>
  </si>
  <si>
    <t xml:space="preserve">SET </t>
  </si>
  <si>
    <t>OUT</t>
  </si>
  <si>
    <t>NOV</t>
  </si>
  <si>
    <t>DEZ</t>
  </si>
  <si>
    <t>Ágere Contabilidade e Negócios Empresariais</t>
  </si>
  <si>
    <t>A. F. de Oliveira Serviços de Integração de Estágios</t>
  </si>
  <si>
    <t>Ramde Assessoria Empresarial Ltda</t>
  </si>
  <si>
    <t>CONVÊNIO</t>
  </si>
  <si>
    <t>Declaramos para os devidos fins que o Centro Especializado no Tratamento de Dependências em Álcool e Drogas - CEAD firmou os seguintes contratos com a utilização de recursos públicos administrados pela Entidade conveniada, para os fins estabelecidos nos planos de trabalho, com os seguintes valores mensais pagos:</t>
  </si>
  <si>
    <t>PRESTADOR</t>
  </si>
  <si>
    <t>Clube Pasi</t>
  </si>
  <si>
    <t>Fava e Molinari</t>
  </si>
  <si>
    <t>Net - Claro - Rua Hacif Kalaf</t>
  </si>
  <si>
    <t>Net - Claro - Rua Vinicius de Moraes</t>
  </si>
  <si>
    <t>Fábio Olivier Gomes Me</t>
  </si>
  <si>
    <t>13/20 - UA</t>
  </si>
  <si>
    <t xml:space="preserve">Net - Claro </t>
  </si>
  <si>
    <t>Trenton Com Vendas</t>
  </si>
  <si>
    <t>Mani Treinamento e Desenvolvimento Profissional (supervisão)</t>
  </si>
  <si>
    <t>Atmosfera Gestão e Higienização de Têxteis S.A.;R$ 0</t>
  </si>
  <si>
    <t>Ágere Contabilidade e Negócios EmpresariaiS</t>
  </si>
  <si>
    <t>Caixa Cartões Pre-Pagos S. (Refeição)</t>
  </si>
  <si>
    <t>Caixa Cartões Pre-Pagos S. (Alimentação)</t>
  </si>
  <si>
    <t>23/22 CAPS</t>
  </si>
  <si>
    <t>AO3 Tecnologia Ltda (Sage Brasil)</t>
  </si>
  <si>
    <t>CH&amp;F Prestação de Serviços Médicos Ltda (Dr. Carlos)</t>
  </si>
  <si>
    <t>K.F Toldo Serviços Médicos Ltda (Dra Kaiane)</t>
  </si>
  <si>
    <t>Cordeiro Pontes Sociedade de Advogados</t>
  </si>
  <si>
    <t>Daniel Fernandes Bacelar</t>
  </si>
  <si>
    <t>Aline Godoy Vieira</t>
  </si>
  <si>
    <t>03/23 SRT</t>
  </si>
  <si>
    <t>Silicaja Gomes Silvestre Melo</t>
  </si>
  <si>
    <t>Super Sabor Panificadora Eireli</t>
  </si>
  <si>
    <t>Jair Graciadio</t>
  </si>
  <si>
    <t xml:space="preserve">Solange Graciadio </t>
  </si>
  <si>
    <t>Ayrton Argento</t>
  </si>
  <si>
    <t>Net - Claro - Rua Brança Paulista</t>
  </si>
  <si>
    <t>Imobiliária Elo Jundiaí</t>
  </si>
  <si>
    <t>Nutri Bem Food Ltda</t>
  </si>
  <si>
    <t>Panificadora Marcela Jundiaí Ltda</t>
  </si>
  <si>
    <t>RELAÇÃO DE FORNECEDORES 2024</t>
  </si>
  <si>
    <t>Comercial Keeping Informatica Ltda Me</t>
  </si>
  <si>
    <t>Maria Cristina do Espirito Santo Tomaz</t>
  </si>
  <si>
    <t>Neide Aparecida Pereira Kemp</t>
  </si>
  <si>
    <t>Ana Paula Viana de Araujo Kemp</t>
  </si>
  <si>
    <t>Lucio Rossetto</t>
  </si>
  <si>
    <t>Eusebio Gallo Serviços Médicos Ltda</t>
  </si>
  <si>
    <t>Almeida Paes e Doces Lda</t>
  </si>
  <si>
    <t>Panificadora e Confeitaria Almeida Ltda</t>
  </si>
  <si>
    <t>Valmir Silva de Melo Jundia ME</t>
  </si>
  <si>
    <t>Jonatas Rafael da Silva Volpato</t>
  </si>
  <si>
    <t>Liduvico Dias Sociedade Individual</t>
  </si>
  <si>
    <t>Telefônica Brasil S.A</t>
  </si>
  <si>
    <t>Constructo Formação e Desenvolvimento Profissional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</si>
</sst>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57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3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4" fontId="0" fillId="3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7" fontId="7" fillId="0" borderId="1" xfId="1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 indent="1"/>
    </xf>
    <xf numFmtId="0" fontId="5" fillId="2" borderId="0" xfId="0" applyFont="1" applyFill="1" applyAlignment="1">
      <alignment horizontal="center" vertical="center"/>
    </xf>
  </cellXfs>
  <cellStyles count="6">
    <cellStyle name="Moeda" xfId="1" builtinId="4"/>
    <cellStyle name="Moeda 4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66675</xdr:rowOff>
        </xdr:from>
        <xdr:to>
          <xdr:col>1</xdr:col>
          <xdr:colOff>123825</xdr:colOff>
          <xdr:row>2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</xdr:row>
          <xdr:rowOff>66675</xdr:rowOff>
        </xdr:from>
        <xdr:to>
          <xdr:col>1</xdr:col>
          <xdr:colOff>123825</xdr:colOff>
          <xdr:row>3</xdr:row>
          <xdr:rowOff>142875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857250</xdr:colOff>
      <xdr:row>0</xdr:row>
      <xdr:rowOff>47625</xdr:rowOff>
    </xdr:from>
    <xdr:to>
      <xdr:col>7</xdr:col>
      <xdr:colOff>180975</xdr:colOff>
      <xdr:row>5</xdr:row>
      <xdr:rowOff>85090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98"/>
        <a:stretch/>
      </xdr:blipFill>
      <xdr:spPr bwMode="auto">
        <a:xfrm>
          <a:off x="5553075" y="47625"/>
          <a:ext cx="1952625" cy="10090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93"/>
  <sheetViews>
    <sheetView showGridLines="0" tabSelected="1" view="pageBreakPreview" zoomScale="60" zoomScaleNormal="100" workbookViewId="0">
      <pane ySplit="13" topLeftCell="A14" activePane="bottomLeft" state="frozen"/>
      <selection pane="bottomLeft" activeCell="A7" sqref="A1:N1048576"/>
    </sheetView>
  </sheetViews>
  <sheetFormatPr defaultRowHeight="15" x14ac:dyDescent="0.25"/>
  <cols>
    <col min="1" max="1" width="31" customWidth="1"/>
    <col min="2" max="3" width="13" customWidth="1"/>
    <col min="4" max="4" width="13.42578125" style="2" customWidth="1"/>
    <col min="5" max="6" width="13.140625" style="1" customWidth="1"/>
    <col min="7" max="7" width="13.140625" customWidth="1"/>
    <col min="8" max="13" width="12.5703125" customWidth="1"/>
    <col min="14" max="14" width="11.85546875" customWidth="1"/>
  </cols>
  <sheetData>
    <row r="1" spans="1:14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5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3.5" customHeight="1" x14ac:dyDescent="0.25">
      <c r="A7" s="5"/>
      <c r="B7" s="5"/>
      <c r="C7" s="5"/>
      <c r="D7" s="3"/>
      <c r="E7" s="4"/>
      <c r="F7" s="4"/>
    </row>
    <row r="8" spans="1:14" ht="18" x14ac:dyDescent="0.25">
      <c r="A8" s="15" t="s">
        <v>55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9.7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21" hidden="1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21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0.5" customHeight="1" x14ac:dyDescent="0.25">
      <c r="A12" s="5"/>
      <c r="B12" s="5"/>
      <c r="C12" s="5"/>
      <c r="D12" s="3"/>
      <c r="E12" s="4"/>
      <c r="F12" s="4"/>
    </row>
    <row r="13" spans="1:14" ht="33.75" customHeight="1" x14ac:dyDescent="0.25">
      <c r="A13" s="6" t="s">
        <v>24</v>
      </c>
      <c r="B13" s="6" t="s">
        <v>7</v>
      </c>
      <c r="C13" s="6" t="s">
        <v>8</v>
      </c>
      <c r="D13" s="6" t="s">
        <v>9</v>
      </c>
      <c r="E13" s="6" t="s">
        <v>10</v>
      </c>
      <c r="F13" s="6" t="s">
        <v>11</v>
      </c>
      <c r="G13" s="6" t="s">
        <v>12</v>
      </c>
      <c r="H13" s="6" t="s">
        <v>13</v>
      </c>
      <c r="I13" s="6" t="s">
        <v>14</v>
      </c>
      <c r="J13" s="6" t="s">
        <v>15</v>
      </c>
      <c r="K13" s="6" t="s">
        <v>16</v>
      </c>
      <c r="L13" s="6" t="s">
        <v>17</v>
      </c>
      <c r="M13" s="6" t="s">
        <v>18</v>
      </c>
      <c r="N13" s="6" t="s">
        <v>22</v>
      </c>
    </row>
    <row r="14" spans="1:14" ht="36" customHeight="1" x14ac:dyDescent="0.25">
      <c r="A14" s="7" t="s">
        <v>0</v>
      </c>
      <c r="B14" s="8">
        <v>3993</v>
      </c>
      <c r="C14" s="8">
        <v>3993</v>
      </c>
      <c r="D14" s="8">
        <v>3993</v>
      </c>
      <c r="E14" s="8">
        <v>3993</v>
      </c>
      <c r="F14" s="8">
        <v>3993</v>
      </c>
      <c r="G14" s="8">
        <v>3993</v>
      </c>
      <c r="H14" s="8">
        <v>4152.72</v>
      </c>
      <c r="I14" s="8">
        <v>4152.72</v>
      </c>
      <c r="J14" s="8">
        <v>4152.72</v>
      </c>
      <c r="K14" s="8">
        <v>4152.72</v>
      </c>
      <c r="L14" s="8">
        <v>4152.72</v>
      </c>
      <c r="M14" s="8">
        <v>4152.72</v>
      </c>
      <c r="N14" s="9" t="s">
        <v>38</v>
      </c>
    </row>
    <row r="15" spans="1:14" ht="36" customHeight="1" x14ac:dyDescent="0.25">
      <c r="A15" s="7" t="s">
        <v>35</v>
      </c>
      <c r="B15" s="8">
        <v>3578.5</v>
      </c>
      <c r="C15" s="8">
        <f>3559.84+3559.84</f>
        <v>7119.68</v>
      </c>
      <c r="D15" s="8">
        <v>0</v>
      </c>
      <c r="E15" s="8">
        <f>3559.84+3559.84</f>
        <v>7119.68</v>
      </c>
      <c r="F15" s="8">
        <v>3559.84</v>
      </c>
      <c r="G15" s="8">
        <v>3424.84</v>
      </c>
      <c r="H15" s="8">
        <v>3424.84</v>
      </c>
      <c r="I15" s="8">
        <v>3424.84</v>
      </c>
      <c r="J15" s="8">
        <v>3424.84</v>
      </c>
      <c r="K15" s="8">
        <v>3424.84</v>
      </c>
      <c r="L15" s="8">
        <v>5137.26</v>
      </c>
      <c r="M15" s="8">
        <v>5137.26</v>
      </c>
      <c r="N15" s="9" t="s">
        <v>38</v>
      </c>
    </row>
    <row r="16" spans="1:14" ht="36" customHeight="1" x14ac:dyDescent="0.25">
      <c r="A16" s="7" t="s">
        <v>46</v>
      </c>
      <c r="B16" s="10">
        <v>1800</v>
      </c>
      <c r="C16" s="10">
        <v>1800</v>
      </c>
      <c r="D16" s="10">
        <v>1800</v>
      </c>
      <c r="E16" s="10">
        <v>1800</v>
      </c>
      <c r="F16" s="10">
        <v>1800</v>
      </c>
      <c r="G16" s="8">
        <v>1800</v>
      </c>
      <c r="H16" s="8">
        <v>2100</v>
      </c>
      <c r="I16" s="10">
        <v>2600</v>
      </c>
      <c r="J16" s="10">
        <v>0</v>
      </c>
      <c r="K16" s="10">
        <v>2600</v>
      </c>
      <c r="L16" s="10">
        <v>2600</v>
      </c>
      <c r="M16" s="10">
        <v>2600</v>
      </c>
      <c r="N16" s="9" t="s">
        <v>38</v>
      </c>
    </row>
    <row r="17" spans="1:14" ht="36" customHeight="1" x14ac:dyDescent="0.25">
      <c r="A17" s="7" t="s">
        <v>1</v>
      </c>
      <c r="B17" s="8">
        <v>796</v>
      </c>
      <c r="C17" s="8">
        <v>875.94</v>
      </c>
      <c r="D17" s="8">
        <v>716.06</v>
      </c>
      <c r="E17" s="8">
        <v>796</v>
      </c>
      <c r="F17" s="8">
        <v>796</v>
      </c>
      <c r="G17" s="8">
        <v>796</v>
      </c>
      <c r="H17" s="8">
        <v>796</v>
      </c>
      <c r="I17" s="8">
        <v>796</v>
      </c>
      <c r="J17" s="8">
        <v>796</v>
      </c>
      <c r="K17" s="8">
        <v>796</v>
      </c>
      <c r="L17" s="8">
        <v>796</v>
      </c>
      <c r="M17" s="8">
        <v>796</v>
      </c>
      <c r="N17" s="9" t="s">
        <v>38</v>
      </c>
    </row>
    <row r="18" spans="1:14" ht="36" customHeight="1" x14ac:dyDescent="0.25">
      <c r="A18" s="7" t="s">
        <v>53</v>
      </c>
      <c r="B18" s="8">
        <v>10346.5</v>
      </c>
      <c r="C18" s="8">
        <v>10305</v>
      </c>
      <c r="D18" s="8">
        <v>13465</v>
      </c>
      <c r="E18" s="8">
        <v>12872</v>
      </c>
      <c r="F18" s="8">
        <v>14565</v>
      </c>
      <c r="G18" s="8">
        <v>13693</v>
      </c>
      <c r="H18" s="8">
        <v>13390.5</v>
      </c>
      <c r="I18" s="10">
        <v>14597</v>
      </c>
      <c r="J18" s="8">
        <v>13455.5</v>
      </c>
      <c r="K18" s="8">
        <v>14165</v>
      </c>
      <c r="L18" s="8">
        <v>14549.08</v>
      </c>
      <c r="M18" s="8">
        <v>17313.5</v>
      </c>
      <c r="N18" s="9" t="s">
        <v>38</v>
      </c>
    </row>
    <row r="19" spans="1:14" ht="36" customHeight="1" x14ac:dyDescent="0.25">
      <c r="A19" s="7" t="s">
        <v>34</v>
      </c>
      <c r="B19" s="8">
        <v>9003.66</v>
      </c>
      <c r="C19" s="8">
        <v>4531.66</v>
      </c>
      <c r="D19" s="8">
        <v>4245.59</v>
      </c>
      <c r="E19" s="8">
        <v>5538.8</v>
      </c>
      <c r="F19" s="10">
        <v>4527.28</v>
      </c>
      <c r="G19" s="8">
        <v>4512.08</v>
      </c>
      <c r="H19" s="8">
        <v>4512.08</v>
      </c>
      <c r="I19" s="8">
        <v>4512.08</v>
      </c>
      <c r="J19" s="8">
        <v>4512.08</v>
      </c>
      <c r="K19" s="8">
        <v>4512.08</v>
      </c>
      <c r="L19" s="8">
        <v>4512.08</v>
      </c>
      <c r="M19" s="8">
        <v>4512.08</v>
      </c>
      <c r="N19" s="9" t="s">
        <v>38</v>
      </c>
    </row>
    <row r="20" spans="1:14" ht="36" customHeight="1" x14ac:dyDescent="0.25">
      <c r="A20" s="7" t="s">
        <v>2</v>
      </c>
      <c r="B20" s="8">
        <v>167.72</v>
      </c>
      <c r="C20" s="8">
        <v>167.71</v>
      </c>
      <c r="D20" s="8">
        <v>167.7</v>
      </c>
      <c r="E20" s="8">
        <v>167.69</v>
      </c>
      <c r="F20" s="8">
        <v>167.56</v>
      </c>
      <c r="G20" s="8">
        <f>161.27+6.39</f>
        <v>167.66</v>
      </c>
      <c r="H20" s="8">
        <f>161.12+6.49</f>
        <v>167.61</v>
      </c>
      <c r="I20" s="8">
        <f>161.03+6.64</f>
        <v>167.67</v>
      </c>
      <c r="J20" s="8">
        <f>160.93+6.73</f>
        <v>167.66</v>
      </c>
      <c r="K20" s="8">
        <f>172.95+6.83</f>
        <v>179.78</v>
      </c>
      <c r="L20" s="8">
        <v>179.78</v>
      </c>
      <c r="M20" s="8">
        <v>179.78</v>
      </c>
      <c r="N20" s="9" t="s">
        <v>38</v>
      </c>
    </row>
    <row r="21" spans="1:14" ht="36" customHeight="1" x14ac:dyDescent="0.25">
      <c r="A21" s="7" t="s">
        <v>3</v>
      </c>
      <c r="B21" s="8">
        <v>11876.75</v>
      </c>
      <c r="C21" s="8">
        <v>11876.75</v>
      </c>
      <c r="D21" s="8">
        <v>11897.91</v>
      </c>
      <c r="E21" s="8">
        <v>11876.75</v>
      </c>
      <c r="F21" s="8">
        <v>11876.75</v>
      </c>
      <c r="G21" s="8">
        <v>11876.75</v>
      </c>
      <c r="H21" s="8">
        <v>11876.75</v>
      </c>
      <c r="I21" s="8">
        <v>11876.75</v>
      </c>
      <c r="J21" s="8">
        <v>11876.75</v>
      </c>
      <c r="K21" s="8">
        <v>11876.75</v>
      </c>
      <c r="L21" s="8">
        <v>11876.75</v>
      </c>
      <c r="M21" s="8">
        <v>11876.75</v>
      </c>
      <c r="N21" s="9" t="s">
        <v>38</v>
      </c>
    </row>
    <row r="22" spans="1:14" ht="36" customHeight="1" x14ac:dyDescent="0.25">
      <c r="A22" s="7" t="s">
        <v>43</v>
      </c>
      <c r="B22" s="8">
        <v>8302.31</v>
      </c>
      <c r="C22" s="8">
        <v>8302.31</v>
      </c>
      <c r="D22" s="8">
        <v>8323.4699999999993</v>
      </c>
      <c r="E22" s="8">
        <v>8302.31</v>
      </c>
      <c r="F22" s="8">
        <v>8302.31</v>
      </c>
      <c r="G22" s="8">
        <v>8302.31</v>
      </c>
      <c r="H22" s="8">
        <v>8302.31</v>
      </c>
      <c r="I22" s="8">
        <v>8302.31</v>
      </c>
      <c r="J22" s="8">
        <v>8302.31</v>
      </c>
      <c r="K22" s="8">
        <v>8302.31</v>
      </c>
      <c r="L22" s="8">
        <v>8302.31</v>
      </c>
      <c r="M22" s="8">
        <v>8302.31</v>
      </c>
      <c r="N22" s="9" t="s">
        <v>38</v>
      </c>
    </row>
    <row r="23" spans="1:14" ht="36" customHeight="1" x14ac:dyDescent="0.25">
      <c r="A23" s="7" t="s">
        <v>4</v>
      </c>
      <c r="B23" s="8">
        <v>8302.31</v>
      </c>
      <c r="C23" s="8">
        <v>8302.31</v>
      </c>
      <c r="D23" s="8">
        <v>8323.4699999999993</v>
      </c>
      <c r="E23" s="8">
        <v>8302.31</v>
      </c>
      <c r="F23" s="8">
        <v>8302.31</v>
      </c>
      <c r="G23" s="8">
        <v>8302.31</v>
      </c>
      <c r="H23" s="8">
        <v>8302.31</v>
      </c>
      <c r="I23" s="8">
        <v>8302.31</v>
      </c>
      <c r="J23" s="8">
        <v>8302.31</v>
      </c>
      <c r="K23" s="8">
        <v>8302.31</v>
      </c>
      <c r="L23" s="8">
        <v>8302.31</v>
      </c>
      <c r="M23" s="8">
        <v>8302.31</v>
      </c>
      <c r="N23" s="9" t="s">
        <v>38</v>
      </c>
    </row>
    <row r="24" spans="1:14" ht="36" customHeight="1" x14ac:dyDescent="0.25">
      <c r="A24" s="7" t="s">
        <v>39</v>
      </c>
      <c r="B24" s="8">
        <v>350.35</v>
      </c>
      <c r="C24" s="8">
        <v>350.35</v>
      </c>
      <c r="D24" s="8">
        <v>350.35</v>
      </c>
      <c r="E24" s="8">
        <v>350.35</v>
      </c>
      <c r="F24" s="8">
        <v>369.71</v>
      </c>
      <c r="G24" s="8">
        <v>370.66</v>
      </c>
      <c r="H24" s="8">
        <v>370.66</v>
      </c>
      <c r="I24" s="8">
        <v>370.66</v>
      </c>
      <c r="J24" s="8">
        <v>370.66</v>
      </c>
      <c r="K24" s="8">
        <v>370.66</v>
      </c>
      <c r="L24" s="8">
        <v>370.66</v>
      </c>
      <c r="M24" s="8">
        <v>370.66</v>
      </c>
      <c r="N24" s="9" t="s">
        <v>38</v>
      </c>
    </row>
    <row r="25" spans="1:14" ht="36" customHeight="1" x14ac:dyDescent="0.25">
      <c r="A25" s="7" t="s">
        <v>5</v>
      </c>
      <c r="B25" s="8">
        <v>80</v>
      </c>
      <c r="C25" s="8">
        <v>80</v>
      </c>
      <c r="D25" s="8">
        <v>80</v>
      </c>
      <c r="E25" s="8">
        <v>80</v>
      </c>
      <c r="F25" s="8">
        <v>80</v>
      </c>
      <c r="G25" s="8">
        <v>80</v>
      </c>
      <c r="H25" s="8">
        <v>80</v>
      </c>
      <c r="I25" s="8">
        <v>80</v>
      </c>
      <c r="J25" s="8">
        <v>80</v>
      </c>
      <c r="K25" s="8">
        <v>80</v>
      </c>
      <c r="L25" s="8">
        <v>80</v>
      </c>
      <c r="M25" s="8">
        <v>80</v>
      </c>
      <c r="N25" s="9" t="s">
        <v>38</v>
      </c>
    </row>
    <row r="26" spans="1:14" ht="36" customHeight="1" x14ac:dyDescent="0.25">
      <c r="A26" s="7" t="s">
        <v>63</v>
      </c>
      <c r="B26" s="8">
        <v>1165.5</v>
      </c>
      <c r="C26" s="8">
        <v>1664.1</v>
      </c>
      <c r="D26" s="8">
        <v>1760</v>
      </c>
      <c r="E26" s="8">
        <v>0</v>
      </c>
      <c r="F26" s="8">
        <v>0</v>
      </c>
      <c r="G26" s="8">
        <v>0</v>
      </c>
      <c r="H26" s="8">
        <v>0</v>
      </c>
      <c r="I26" s="10">
        <v>0</v>
      </c>
      <c r="J26" s="8">
        <v>0</v>
      </c>
      <c r="K26" s="8">
        <v>0</v>
      </c>
      <c r="L26" s="8">
        <v>0</v>
      </c>
      <c r="M26" s="8">
        <v>0</v>
      </c>
      <c r="N26" s="9" t="s">
        <v>38</v>
      </c>
    </row>
    <row r="27" spans="1:14" ht="36" customHeight="1" x14ac:dyDescent="0.25">
      <c r="A27" s="7" t="s">
        <v>62</v>
      </c>
      <c r="B27" s="8">
        <v>0</v>
      </c>
      <c r="C27" s="8">
        <v>0</v>
      </c>
      <c r="D27" s="8">
        <v>0</v>
      </c>
      <c r="E27" s="8">
        <v>2249</v>
      </c>
      <c r="F27" s="8">
        <v>1650</v>
      </c>
      <c r="G27" s="8">
        <v>1730</v>
      </c>
      <c r="H27" s="8">
        <v>2150</v>
      </c>
      <c r="I27" s="10">
        <v>1505</v>
      </c>
      <c r="J27" s="8">
        <v>2260</v>
      </c>
      <c r="K27" s="8">
        <v>1486</v>
      </c>
      <c r="L27" s="8">
        <v>1590</v>
      </c>
      <c r="M27" s="8">
        <v>1915</v>
      </c>
      <c r="N27" s="9" t="s">
        <v>38</v>
      </c>
    </row>
    <row r="28" spans="1:14" ht="36" customHeight="1" x14ac:dyDescent="0.25">
      <c r="A28" s="7" t="s">
        <v>64</v>
      </c>
      <c r="B28" s="8">
        <v>0</v>
      </c>
      <c r="C28" s="8">
        <v>149.84</v>
      </c>
      <c r="D28" s="8">
        <v>188.92</v>
      </c>
      <c r="E28" s="8">
        <v>156.9</v>
      </c>
      <c r="F28" s="8">
        <v>112.48</v>
      </c>
      <c r="G28" s="8">
        <v>189.49</v>
      </c>
      <c r="H28" s="8">
        <v>158.19999999999999</v>
      </c>
      <c r="I28" s="10">
        <v>187.11</v>
      </c>
      <c r="J28" s="8">
        <v>187.37</v>
      </c>
      <c r="K28" s="8">
        <v>237.97</v>
      </c>
      <c r="L28" s="8">
        <v>186.12</v>
      </c>
      <c r="M28" s="8">
        <v>148.94999999999999</v>
      </c>
      <c r="N28" s="9" t="s">
        <v>38</v>
      </c>
    </row>
    <row r="29" spans="1:14" ht="36" customHeight="1" x14ac:dyDescent="0.25">
      <c r="A29" s="7" t="s">
        <v>40</v>
      </c>
      <c r="B29" s="8">
        <v>9704.7199999999993</v>
      </c>
      <c r="C29" s="8">
        <v>606.38</v>
      </c>
      <c r="D29" s="8">
        <v>18636.27</v>
      </c>
      <c r="E29" s="8">
        <v>8115.72</v>
      </c>
      <c r="F29" s="10">
        <v>7514.1</v>
      </c>
      <c r="G29" s="8">
        <v>7514</v>
      </c>
      <c r="H29" s="8">
        <v>9864.76</v>
      </c>
      <c r="I29" s="10">
        <v>9862.08</v>
      </c>
      <c r="J29" s="8">
        <v>10008.540000000001</v>
      </c>
      <c r="K29" s="10">
        <v>11115.77</v>
      </c>
      <c r="L29" s="10">
        <f>9089.22+520.23+167.81</f>
        <v>9777.2599999999984</v>
      </c>
      <c r="M29" s="10">
        <f>145.27+110.21+7051.98</f>
        <v>7307.4599999999991</v>
      </c>
      <c r="N29" s="9" t="s">
        <v>38</v>
      </c>
    </row>
    <row r="30" spans="1:14" ht="36" customHeight="1" x14ac:dyDescent="0.25">
      <c r="A30" s="7" t="s">
        <v>41</v>
      </c>
      <c r="B30" s="8">
        <v>3172.62</v>
      </c>
      <c r="C30" s="8">
        <v>13191.42</v>
      </c>
      <c r="D30" s="8">
        <v>15195.18</v>
      </c>
      <c r="E30" s="8">
        <v>16531.02</v>
      </c>
      <c r="F30" s="10">
        <v>10185.780000000001</v>
      </c>
      <c r="G30" s="8">
        <v>14773.73</v>
      </c>
      <c r="H30" s="8">
        <v>15195.18</v>
      </c>
      <c r="I30" s="10">
        <v>14360.28</v>
      </c>
      <c r="J30" s="8">
        <v>14861.22</v>
      </c>
      <c r="K30" s="10">
        <v>19536.66</v>
      </c>
      <c r="L30" s="10">
        <v>13692.36</v>
      </c>
      <c r="M30" s="10">
        <v>11354.65</v>
      </c>
      <c r="N30" s="9" t="s">
        <v>38</v>
      </c>
    </row>
    <row r="31" spans="1:14" ht="36" customHeight="1" x14ac:dyDescent="0.25">
      <c r="A31" s="7" t="s">
        <v>61</v>
      </c>
      <c r="B31" s="8">
        <v>5014.75</v>
      </c>
      <c r="C31" s="8">
        <v>4089.66</v>
      </c>
      <c r="D31" s="8">
        <v>9649.09</v>
      </c>
      <c r="E31" s="8">
        <v>11970.79</v>
      </c>
      <c r="F31" s="10">
        <v>8932.51</v>
      </c>
      <c r="G31" s="8">
        <v>8107.48</v>
      </c>
      <c r="H31" s="8">
        <v>8641.8799999999992</v>
      </c>
      <c r="I31" s="10">
        <v>8056.12</v>
      </c>
      <c r="J31" s="8">
        <v>9268.7199999999993</v>
      </c>
      <c r="K31" s="10">
        <f>8583.78+140.26</f>
        <v>8724.0400000000009</v>
      </c>
      <c r="L31" s="10">
        <f>6895.28+403.76+130.24</f>
        <v>7429.28</v>
      </c>
      <c r="M31" s="10">
        <f>6895.28+341.63+450.35</f>
        <v>7687.26</v>
      </c>
      <c r="N31" s="9" t="s">
        <v>38</v>
      </c>
    </row>
    <row r="32" spans="1:14" ht="36" customHeight="1" x14ac:dyDescent="0.25">
      <c r="A32" s="7" t="s">
        <v>25</v>
      </c>
      <c r="B32" s="8">
        <v>655.5</v>
      </c>
      <c r="C32" s="8">
        <v>681.72</v>
      </c>
      <c r="D32" s="8">
        <v>721.05</v>
      </c>
      <c r="E32" s="8">
        <v>0</v>
      </c>
      <c r="F32" s="10">
        <v>0</v>
      </c>
      <c r="G32" s="8">
        <v>2915.55</v>
      </c>
      <c r="H32" s="8">
        <v>954.18</v>
      </c>
      <c r="I32" s="8">
        <v>936.51</v>
      </c>
      <c r="J32" s="8">
        <v>989.52</v>
      </c>
      <c r="K32" s="10">
        <v>1024.8599999999999</v>
      </c>
      <c r="L32" s="10">
        <v>1060.2</v>
      </c>
      <c r="M32" s="10">
        <v>1060.2</v>
      </c>
      <c r="N32" s="9" t="s">
        <v>38</v>
      </c>
    </row>
    <row r="33" spans="1:14" ht="36" customHeight="1" x14ac:dyDescent="0.25">
      <c r="A33" s="7" t="s">
        <v>36</v>
      </c>
      <c r="B33" s="8">
        <v>35895</v>
      </c>
      <c r="C33" s="8">
        <v>30905</v>
      </c>
      <c r="D33" s="8">
        <v>31955</v>
      </c>
      <c r="E33" s="8">
        <f>32235+525+665</f>
        <v>33425</v>
      </c>
      <c r="F33" s="10">
        <f>33985+875</f>
        <v>34860</v>
      </c>
      <c r="G33" s="8">
        <v>32515</v>
      </c>
      <c r="H33" s="8">
        <v>33116</v>
      </c>
      <c r="I33" s="8">
        <v>33845</v>
      </c>
      <c r="J33" s="8">
        <v>33040</v>
      </c>
      <c r="K33" s="8">
        <v>33145</v>
      </c>
      <c r="L33" s="8">
        <v>31465</v>
      </c>
      <c r="M33" s="8">
        <v>31570</v>
      </c>
      <c r="N33" s="9" t="s">
        <v>38</v>
      </c>
    </row>
    <row r="34" spans="1:14" ht="36" customHeight="1" x14ac:dyDescent="0.25">
      <c r="A34" s="7" t="s">
        <v>37</v>
      </c>
      <c r="B34" s="8">
        <v>15300</v>
      </c>
      <c r="C34" s="8">
        <v>15300</v>
      </c>
      <c r="D34" s="8">
        <v>15300</v>
      </c>
      <c r="E34" s="8">
        <v>15900</v>
      </c>
      <c r="F34" s="10">
        <v>15600</v>
      </c>
      <c r="G34" s="8">
        <v>15300</v>
      </c>
      <c r="H34" s="8">
        <v>15300</v>
      </c>
      <c r="I34" s="8">
        <v>15600</v>
      </c>
      <c r="J34" s="8">
        <v>19950</v>
      </c>
      <c r="K34" s="8">
        <v>19950</v>
      </c>
      <c r="L34" s="8">
        <v>19600</v>
      </c>
      <c r="M34" s="8">
        <v>19250</v>
      </c>
      <c r="N34" s="9" t="s">
        <v>38</v>
      </c>
    </row>
    <row r="35" spans="1:14" ht="36" customHeight="1" x14ac:dyDescent="0.25">
      <c r="A35" s="7" t="s">
        <v>6</v>
      </c>
      <c r="B35" s="8">
        <v>511.6</v>
      </c>
      <c r="C35" s="8">
        <v>508.75</v>
      </c>
      <c r="D35" s="8">
        <v>496.34</v>
      </c>
      <c r="E35" s="8">
        <v>497.09</v>
      </c>
      <c r="F35" s="10">
        <v>505.58</v>
      </c>
      <c r="G35" s="8">
        <v>491.39</v>
      </c>
      <c r="H35" s="8">
        <v>462.86</v>
      </c>
      <c r="I35" s="8">
        <v>511.81</v>
      </c>
      <c r="J35" s="8">
        <v>462.15</v>
      </c>
      <c r="K35" s="8">
        <v>468.1</v>
      </c>
      <c r="L35" s="8">
        <v>473.02</v>
      </c>
      <c r="M35" s="8">
        <v>460.45</v>
      </c>
      <c r="N35" s="9" t="s">
        <v>38</v>
      </c>
    </row>
    <row r="36" spans="1:14" ht="36" customHeight="1" x14ac:dyDescent="0.25">
      <c r="A36" s="7" t="s">
        <v>67</v>
      </c>
      <c r="B36" s="8">
        <v>242.55</v>
      </c>
      <c r="C36" s="8">
        <v>198.8</v>
      </c>
      <c r="D36" s="8">
        <v>195.11</v>
      </c>
      <c r="E36" s="8">
        <v>103.35</v>
      </c>
      <c r="F36" s="10">
        <v>275.08999999999997</v>
      </c>
      <c r="G36" s="8">
        <v>275.08999999999997</v>
      </c>
      <c r="H36" s="8">
        <v>275.08999999999997</v>
      </c>
      <c r="I36" s="8">
        <v>275.08999999999997</v>
      </c>
      <c r="J36" s="8">
        <v>275.08999999999997</v>
      </c>
      <c r="K36" s="8">
        <v>278.61</v>
      </c>
      <c r="L36" s="8">
        <v>284.12</v>
      </c>
      <c r="M36" s="8">
        <v>289.39999999999998</v>
      </c>
      <c r="N36" s="9" t="s">
        <v>38</v>
      </c>
    </row>
    <row r="37" spans="1:14" ht="36" customHeight="1" x14ac:dyDescent="0.25">
      <c r="A37" s="7" t="s">
        <v>20</v>
      </c>
      <c r="B37" s="8">
        <v>90</v>
      </c>
      <c r="C37" s="8">
        <v>0</v>
      </c>
      <c r="D37" s="8">
        <v>90</v>
      </c>
      <c r="E37" s="8">
        <v>270</v>
      </c>
      <c r="F37" s="10">
        <v>270</v>
      </c>
      <c r="G37" s="8">
        <v>270</v>
      </c>
      <c r="H37" s="8">
        <v>270</v>
      </c>
      <c r="I37" s="8">
        <v>270</v>
      </c>
      <c r="J37" s="8">
        <v>270</v>
      </c>
      <c r="K37" s="8">
        <v>270</v>
      </c>
      <c r="L37" s="8">
        <v>270</v>
      </c>
      <c r="M37" s="8">
        <v>270</v>
      </c>
      <c r="N37" s="9" t="s">
        <v>38</v>
      </c>
    </row>
    <row r="38" spans="1:14" ht="36" customHeight="1" x14ac:dyDescent="0.25">
      <c r="A38" s="7" t="s">
        <v>21</v>
      </c>
      <c r="B38" s="8">
        <v>2420</v>
      </c>
      <c r="C38" s="8">
        <v>2420</v>
      </c>
      <c r="D38" s="8">
        <v>2420</v>
      </c>
      <c r="E38" s="8">
        <v>2420</v>
      </c>
      <c r="F38" s="10">
        <v>2420</v>
      </c>
      <c r="G38" s="8">
        <v>2420</v>
      </c>
      <c r="H38" s="8">
        <v>2516.8000000000002</v>
      </c>
      <c r="I38" s="8">
        <v>2516.8000000000002</v>
      </c>
      <c r="J38" s="8">
        <v>2516.8000000000002</v>
      </c>
      <c r="K38" s="8">
        <v>2516.8000000000002</v>
      </c>
      <c r="L38" s="8">
        <v>2516.8000000000002</v>
      </c>
      <c r="M38" s="8">
        <v>2516.8000000000002</v>
      </c>
      <c r="N38" s="9" t="s">
        <v>38</v>
      </c>
    </row>
    <row r="39" spans="1:14" ht="36" customHeight="1" x14ac:dyDescent="0.25">
      <c r="A39" s="7" t="s">
        <v>33</v>
      </c>
      <c r="B39" s="8">
        <v>1000</v>
      </c>
      <c r="C39" s="8">
        <v>0</v>
      </c>
      <c r="D39" s="8">
        <v>2000</v>
      </c>
      <c r="E39" s="8">
        <v>1000</v>
      </c>
      <c r="F39" s="10">
        <v>1000</v>
      </c>
      <c r="G39" s="8">
        <v>1000</v>
      </c>
      <c r="H39" s="8">
        <v>0</v>
      </c>
      <c r="I39" s="10">
        <v>0</v>
      </c>
      <c r="J39" s="8">
        <v>0</v>
      </c>
      <c r="K39" s="8">
        <v>0</v>
      </c>
      <c r="L39" s="8">
        <v>0</v>
      </c>
      <c r="M39" s="8">
        <v>0</v>
      </c>
      <c r="N39" s="9" t="s">
        <v>38</v>
      </c>
    </row>
    <row r="40" spans="1:14" ht="36" customHeight="1" x14ac:dyDescent="0.25">
      <c r="A40" s="7" t="s">
        <v>68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2000</v>
      </c>
      <c r="J40" s="8">
        <v>1000</v>
      </c>
      <c r="K40" s="8">
        <v>1000</v>
      </c>
      <c r="L40" s="8">
        <v>1000</v>
      </c>
      <c r="M40" s="8">
        <v>1000</v>
      </c>
      <c r="N40" s="9" t="s">
        <v>38</v>
      </c>
    </row>
    <row r="41" spans="1:14" ht="36" customHeight="1" x14ac:dyDescent="0.25">
      <c r="A41" s="7" t="s">
        <v>65</v>
      </c>
      <c r="B41" s="8">
        <v>0</v>
      </c>
      <c r="C41" s="8">
        <v>0</v>
      </c>
      <c r="D41" s="8">
        <v>380</v>
      </c>
      <c r="E41" s="8">
        <v>200</v>
      </c>
      <c r="F41" s="8">
        <v>200</v>
      </c>
      <c r="G41" s="8">
        <v>200</v>
      </c>
      <c r="H41" s="8">
        <v>222.48</v>
      </c>
      <c r="I41" s="8">
        <v>242.48</v>
      </c>
      <c r="J41" s="8">
        <v>222.48</v>
      </c>
      <c r="K41" s="8">
        <v>222.48</v>
      </c>
      <c r="L41" s="8">
        <v>222.48</v>
      </c>
      <c r="M41" s="8">
        <v>222.48</v>
      </c>
      <c r="N41" s="9" t="s">
        <v>38</v>
      </c>
    </row>
    <row r="42" spans="1:14" ht="36" customHeight="1" x14ac:dyDescent="0.25">
      <c r="A42" s="7" t="s">
        <v>66</v>
      </c>
      <c r="B42" s="8">
        <v>0</v>
      </c>
      <c r="C42" s="8">
        <v>1100</v>
      </c>
      <c r="D42" s="8">
        <v>1100</v>
      </c>
      <c r="E42" s="8">
        <v>1100</v>
      </c>
      <c r="F42" s="8">
        <v>1100</v>
      </c>
      <c r="G42" s="8">
        <v>1100</v>
      </c>
      <c r="H42" s="8">
        <v>1100</v>
      </c>
      <c r="I42" s="8">
        <v>1100</v>
      </c>
      <c r="J42" s="8">
        <v>1100</v>
      </c>
      <c r="K42" s="8">
        <v>1100</v>
      </c>
      <c r="L42" s="8">
        <v>1100</v>
      </c>
      <c r="M42" s="8">
        <v>1100</v>
      </c>
      <c r="N42" s="9" t="s">
        <v>38</v>
      </c>
    </row>
    <row r="43" spans="1:14" ht="36" customHeight="1" x14ac:dyDescent="0.25">
      <c r="A43" s="7" t="s">
        <v>42</v>
      </c>
      <c r="B43" s="8">
        <v>919.65</v>
      </c>
      <c r="C43" s="8">
        <v>717</v>
      </c>
      <c r="D43" s="8">
        <v>717</v>
      </c>
      <c r="E43" s="8">
        <v>717</v>
      </c>
      <c r="F43" s="8">
        <v>717</v>
      </c>
      <c r="G43" s="8">
        <v>717</v>
      </c>
      <c r="H43" s="8">
        <v>717</v>
      </c>
      <c r="I43" s="8">
        <v>717</v>
      </c>
      <c r="J43" s="8">
        <v>740</v>
      </c>
      <c r="K43" s="8">
        <v>740</v>
      </c>
      <c r="L43" s="8">
        <v>740</v>
      </c>
      <c r="M43" s="8">
        <v>740</v>
      </c>
      <c r="N43" s="9" t="s">
        <v>38</v>
      </c>
    </row>
    <row r="44" spans="1:14" ht="36" customHeight="1" x14ac:dyDescent="0.25">
      <c r="A44" s="7" t="s">
        <v>56</v>
      </c>
      <c r="B44" s="8">
        <v>0</v>
      </c>
      <c r="C44" s="8">
        <v>149</v>
      </c>
      <c r="D44" s="8">
        <v>690</v>
      </c>
      <c r="E44" s="8">
        <v>988</v>
      </c>
      <c r="F44" s="8">
        <v>0</v>
      </c>
      <c r="G44" s="8">
        <v>0</v>
      </c>
      <c r="H44" s="8">
        <v>463</v>
      </c>
      <c r="I44" s="8">
        <v>0</v>
      </c>
      <c r="J44" s="8">
        <v>1998</v>
      </c>
      <c r="K44" s="8">
        <v>239</v>
      </c>
      <c r="L44" s="8">
        <v>0</v>
      </c>
      <c r="M44" s="8">
        <v>949</v>
      </c>
      <c r="N44" s="9" t="s">
        <v>38</v>
      </c>
    </row>
    <row r="45" spans="1:14" ht="36" customHeight="1" x14ac:dyDescent="0.25">
      <c r="A45" s="7" t="s">
        <v>57</v>
      </c>
      <c r="B45" s="8">
        <v>5500</v>
      </c>
      <c r="C45" s="8">
        <v>5500</v>
      </c>
      <c r="D45" s="8">
        <v>5500</v>
      </c>
      <c r="E45" s="8">
        <v>5500</v>
      </c>
      <c r="F45" s="8">
        <v>5500</v>
      </c>
      <c r="G45" s="8">
        <v>5500</v>
      </c>
      <c r="H45" s="8">
        <v>5500</v>
      </c>
      <c r="I45" s="8">
        <v>5720</v>
      </c>
      <c r="J45" s="8">
        <v>5720</v>
      </c>
      <c r="K45" s="8">
        <v>5720</v>
      </c>
      <c r="L45" s="8">
        <v>5720</v>
      </c>
      <c r="M45" s="8">
        <v>5720</v>
      </c>
      <c r="N45" s="9" t="s">
        <v>38</v>
      </c>
    </row>
    <row r="46" spans="1:14" ht="36" customHeight="1" x14ac:dyDescent="0.25">
      <c r="A46" s="7" t="s">
        <v>58</v>
      </c>
      <c r="B46" s="8">
        <v>0</v>
      </c>
      <c r="C46" s="8">
        <v>0</v>
      </c>
      <c r="D46" s="8">
        <v>380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9" t="s">
        <v>38</v>
      </c>
    </row>
    <row r="47" spans="1:14" ht="36" customHeight="1" x14ac:dyDescent="0.25">
      <c r="A47" s="7" t="s">
        <v>59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1400</v>
      </c>
      <c r="J47" s="8">
        <v>0</v>
      </c>
      <c r="K47" s="8">
        <v>0</v>
      </c>
      <c r="L47" s="8">
        <v>0</v>
      </c>
      <c r="M47" s="8">
        <v>0</v>
      </c>
      <c r="N47" s="9" t="s">
        <v>38</v>
      </c>
    </row>
    <row r="48" spans="1:14" ht="36" customHeight="1" x14ac:dyDescent="0.25">
      <c r="A48" s="7" t="s">
        <v>60</v>
      </c>
      <c r="B48" s="8">
        <v>0</v>
      </c>
      <c r="C48" s="8">
        <v>0</v>
      </c>
      <c r="D48" s="8">
        <v>0</v>
      </c>
      <c r="E48" s="8">
        <v>490</v>
      </c>
      <c r="F48" s="8">
        <v>500</v>
      </c>
      <c r="G48" s="8">
        <v>500</v>
      </c>
      <c r="H48" s="8">
        <v>500</v>
      </c>
      <c r="I48" s="8">
        <v>500</v>
      </c>
      <c r="J48" s="8">
        <v>500</v>
      </c>
      <c r="K48" s="8">
        <v>500</v>
      </c>
      <c r="L48" s="8">
        <v>500</v>
      </c>
      <c r="M48" s="8">
        <v>500</v>
      </c>
      <c r="N48" s="9" t="s">
        <v>38</v>
      </c>
    </row>
    <row r="49" spans="1:14" ht="36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  <row r="50" spans="1:14" ht="36" customHeight="1" x14ac:dyDescent="0.25">
      <c r="A50" s="7" t="s">
        <v>0</v>
      </c>
      <c r="B50" s="8">
        <v>1200</v>
      </c>
      <c r="C50" s="8">
        <v>1200</v>
      </c>
      <c r="D50" s="8">
        <v>1200</v>
      </c>
      <c r="E50" s="8">
        <v>1200</v>
      </c>
      <c r="F50" s="10">
        <v>1200</v>
      </c>
      <c r="G50" s="10">
        <v>1200</v>
      </c>
      <c r="H50" s="10">
        <v>1200</v>
      </c>
      <c r="I50" s="10">
        <v>1200</v>
      </c>
      <c r="J50" s="10">
        <v>1200</v>
      </c>
      <c r="K50" s="10">
        <v>1200</v>
      </c>
      <c r="L50" s="8">
        <v>1200</v>
      </c>
      <c r="M50" s="8">
        <v>1200</v>
      </c>
      <c r="N50" s="11" t="s">
        <v>45</v>
      </c>
    </row>
    <row r="51" spans="1:14" ht="36" customHeight="1" x14ac:dyDescent="0.25">
      <c r="A51" s="7" t="s">
        <v>21</v>
      </c>
      <c r="B51" s="8">
        <v>1200</v>
      </c>
      <c r="C51" s="8">
        <v>1200</v>
      </c>
      <c r="D51" s="8">
        <v>1200</v>
      </c>
      <c r="E51" s="8">
        <v>1200</v>
      </c>
      <c r="F51" s="10">
        <v>1200</v>
      </c>
      <c r="G51" s="10">
        <v>1200</v>
      </c>
      <c r="H51" s="10">
        <v>1200</v>
      </c>
      <c r="I51" s="10">
        <v>1200</v>
      </c>
      <c r="J51" s="10">
        <v>1200</v>
      </c>
      <c r="K51" s="10">
        <v>1200</v>
      </c>
      <c r="L51" s="8">
        <v>1200</v>
      </c>
      <c r="M51" s="8">
        <v>1200</v>
      </c>
      <c r="N51" s="11" t="s">
        <v>45</v>
      </c>
    </row>
    <row r="52" spans="1:14" ht="42" customHeight="1" x14ac:dyDescent="0.25">
      <c r="A52" s="7" t="s">
        <v>19</v>
      </c>
      <c r="B52" s="8">
        <v>1820.19</v>
      </c>
      <c r="C52" s="8">
        <v>1904.28</v>
      </c>
      <c r="D52" s="8">
        <v>1904.28</v>
      </c>
      <c r="E52" s="8">
        <v>1904.28</v>
      </c>
      <c r="F52" s="8">
        <v>1904.28</v>
      </c>
      <c r="G52" s="8">
        <v>1904.28</v>
      </c>
      <c r="H52" s="8">
        <v>1904.28</v>
      </c>
      <c r="I52" s="8">
        <v>1904.28</v>
      </c>
      <c r="J52" s="8">
        <v>1904.28</v>
      </c>
      <c r="K52" s="8">
        <v>1904.28</v>
      </c>
      <c r="L52" s="8">
        <v>2856.42</v>
      </c>
      <c r="M52" s="8">
        <v>2856.42</v>
      </c>
      <c r="N52" s="11" t="s">
        <v>45</v>
      </c>
    </row>
    <row r="53" spans="1:14" ht="42" customHeight="1" x14ac:dyDescent="0.25">
      <c r="A53" s="7" t="s">
        <v>46</v>
      </c>
      <c r="B53" s="8">
        <v>1800</v>
      </c>
      <c r="C53" s="8">
        <v>1800</v>
      </c>
      <c r="D53" s="8">
        <v>1800</v>
      </c>
      <c r="E53" s="8">
        <v>1800</v>
      </c>
      <c r="F53" s="8">
        <v>1800</v>
      </c>
      <c r="G53" s="8">
        <v>1800</v>
      </c>
      <c r="H53" s="8">
        <v>1800</v>
      </c>
      <c r="I53" s="8">
        <v>1800</v>
      </c>
      <c r="J53" s="8">
        <v>1800</v>
      </c>
      <c r="K53" s="8">
        <v>1800</v>
      </c>
      <c r="L53" s="8">
        <v>1800</v>
      </c>
      <c r="M53" s="8">
        <v>1800</v>
      </c>
      <c r="N53" s="11" t="s">
        <v>45</v>
      </c>
    </row>
    <row r="54" spans="1:14" ht="42" customHeight="1" x14ac:dyDescent="0.25">
      <c r="A54" s="7" t="s">
        <v>26</v>
      </c>
      <c r="B54" s="8">
        <v>0</v>
      </c>
      <c r="C54" s="8">
        <f>693.76+427.24</f>
        <v>1121</v>
      </c>
      <c r="D54" s="8">
        <v>376.7</v>
      </c>
      <c r="E54" s="8">
        <v>459</v>
      </c>
      <c r="F54" s="10">
        <v>384.24</v>
      </c>
      <c r="G54" s="8">
        <v>0</v>
      </c>
      <c r="H54" s="8">
        <v>0</v>
      </c>
      <c r="I54" s="8">
        <v>667.77</v>
      </c>
      <c r="J54" s="8">
        <v>0</v>
      </c>
      <c r="K54" s="8">
        <v>266.98</v>
      </c>
      <c r="L54" s="8">
        <v>402.51</v>
      </c>
      <c r="M54" s="8">
        <v>0</v>
      </c>
      <c r="N54" s="11" t="s">
        <v>45</v>
      </c>
    </row>
    <row r="55" spans="1:14" ht="42" customHeight="1" x14ac:dyDescent="0.25">
      <c r="A55" s="7" t="s">
        <v>63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10">
        <v>0</v>
      </c>
      <c r="J55" s="8">
        <v>0</v>
      </c>
      <c r="K55" s="8">
        <v>0</v>
      </c>
      <c r="L55" s="8">
        <v>0</v>
      </c>
      <c r="M55" s="8">
        <v>0</v>
      </c>
      <c r="N55" s="11" t="s">
        <v>45</v>
      </c>
    </row>
    <row r="56" spans="1:14" ht="42" customHeight="1" x14ac:dyDescent="0.25">
      <c r="A56" s="7" t="s">
        <v>47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11" t="s">
        <v>45</v>
      </c>
    </row>
    <row r="57" spans="1:14" ht="42" customHeight="1" x14ac:dyDescent="0.25">
      <c r="A57" s="7" t="s">
        <v>54</v>
      </c>
      <c r="B57" s="8">
        <v>144</v>
      </c>
      <c r="C57" s="8">
        <v>144</v>
      </c>
      <c r="D57" s="8">
        <v>259.5</v>
      </c>
      <c r="E57" s="8">
        <v>428.65</v>
      </c>
      <c r="F57" s="10">
        <v>118.05</v>
      </c>
      <c r="G57" s="8">
        <v>302.89999999999998</v>
      </c>
      <c r="H57" s="8">
        <v>0</v>
      </c>
      <c r="I57" s="10">
        <v>0</v>
      </c>
      <c r="J57" s="8">
        <v>0</v>
      </c>
      <c r="K57" s="8">
        <v>0</v>
      </c>
      <c r="L57" s="8">
        <v>371.25</v>
      </c>
      <c r="M57" s="8">
        <v>165</v>
      </c>
      <c r="N57" s="11" t="s">
        <v>45</v>
      </c>
    </row>
    <row r="58" spans="1:14" ht="42" customHeight="1" x14ac:dyDescent="0.25">
      <c r="A58" s="7" t="s">
        <v>25</v>
      </c>
      <c r="B58" s="8">
        <v>589.95000000000005</v>
      </c>
      <c r="C58" s="8">
        <v>589.95000000000005</v>
      </c>
      <c r="D58" s="8">
        <v>603.05999999999995</v>
      </c>
      <c r="E58" s="8">
        <v>0</v>
      </c>
      <c r="F58" s="10">
        <v>0</v>
      </c>
      <c r="G58" s="8">
        <v>795.15</v>
      </c>
      <c r="H58" s="8">
        <v>777.48</v>
      </c>
      <c r="I58" s="8">
        <v>795.15</v>
      </c>
      <c r="J58" s="8">
        <v>795.15</v>
      </c>
      <c r="K58" s="8">
        <v>795.15</v>
      </c>
      <c r="L58" s="8">
        <v>795.15</v>
      </c>
      <c r="M58" s="8">
        <v>795.15</v>
      </c>
      <c r="N58" s="11" t="s">
        <v>45</v>
      </c>
    </row>
    <row r="59" spans="1:14" ht="42" customHeight="1" x14ac:dyDescent="0.25">
      <c r="A59" s="7" t="s">
        <v>36</v>
      </c>
      <c r="B59" s="8">
        <f>22126+455</f>
        <v>22581</v>
      </c>
      <c r="C59" s="8">
        <v>20650</v>
      </c>
      <c r="D59" s="8">
        <v>22336</v>
      </c>
      <c r="E59" s="8">
        <v>21776</v>
      </c>
      <c r="F59" s="8">
        <v>21140</v>
      </c>
      <c r="G59" s="8">
        <v>21140</v>
      </c>
      <c r="H59" s="8">
        <v>21642</v>
      </c>
      <c r="I59" s="8">
        <v>20761</v>
      </c>
      <c r="J59" s="8">
        <v>20265</v>
      </c>
      <c r="K59" s="8">
        <v>22266</v>
      </c>
      <c r="L59" s="8">
        <v>18970</v>
      </c>
      <c r="M59" s="8">
        <v>18976</v>
      </c>
      <c r="N59" s="11" t="s">
        <v>45</v>
      </c>
    </row>
    <row r="60" spans="1:14" ht="42" customHeight="1" x14ac:dyDescent="0.25">
      <c r="A60" s="7" t="s">
        <v>37</v>
      </c>
      <c r="B60" s="8">
        <v>13500</v>
      </c>
      <c r="C60" s="8">
        <v>13500</v>
      </c>
      <c r="D60" s="8">
        <v>13800</v>
      </c>
      <c r="E60" s="8">
        <v>13800</v>
      </c>
      <c r="F60" s="10">
        <v>13500</v>
      </c>
      <c r="G60" s="8">
        <v>13512</v>
      </c>
      <c r="H60" s="8">
        <v>13500</v>
      </c>
      <c r="I60" s="8">
        <v>13506</v>
      </c>
      <c r="J60" s="8">
        <v>15750</v>
      </c>
      <c r="K60" s="8">
        <v>15750</v>
      </c>
      <c r="L60" s="8">
        <v>15400</v>
      </c>
      <c r="M60" s="8">
        <v>15750</v>
      </c>
      <c r="N60" s="11" t="s">
        <v>45</v>
      </c>
    </row>
    <row r="61" spans="1:14" ht="42" customHeight="1" x14ac:dyDescent="0.25">
      <c r="A61" s="7" t="s">
        <v>65</v>
      </c>
      <c r="B61" s="8">
        <v>0</v>
      </c>
      <c r="C61" s="8">
        <v>0</v>
      </c>
      <c r="D61" s="8">
        <v>200</v>
      </c>
      <c r="E61" s="10">
        <v>200</v>
      </c>
      <c r="F61" s="10">
        <v>200</v>
      </c>
      <c r="G61" s="8">
        <v>200</v>
      </c>
      <c r="H61" s="8">
        <v>200</v>
      </c>
      <c r="I61" s="10">
        <v>220</v>
      </c>
      <c r="J61" s="10">
        <v>200</v>
      </c>
      <c r="K61" s="8">
        <v>200</v>
      </c>
      <c r="L61" s="8">
        <v>200</v>
      </c>
      <c r="M61" s="8">
        <v>200</v>
      </c>
      <c r="N61" s="11" t="s">
        <v>45</v>
      </c>
    </row>
    <row r="62" spans="1:14" ht="42" customHeight="1" x14ac:dyDescent="0.25">
      <c r="A62" s="7" t="s">
        <v>29</v>
      </c>
      <c r="B62" s="8">
        <v>3628.38</v>
      </c>
      <c r="C62" s="8">
        <v>3829.82</v>
      </c>
      <c r="D62" s="8">
        <v>3829.82</v>
      </c>
      <c r="E62" s="8">
        <v>3829.82</v>
      </c>
      <c r="F62" s="8">
        <v>3829.82</v>
      </c>
      <c r="G62" s="8">
        <v>3829.82</v>
      </c>
      <c r="H62" s="8">
        <v>3829.82</v>
      </c>
      <c r="I62" s="8">
        <v>3829.82</v>
      </c>
      <c r="J62" s="8">
        <v>3829.82</v>
      </c>
      <c r="K62" s="8">
        <v>3983.18</v>
      </c>
      <c r="L62" s="8">
        <v>3983.18</v>
      </c>
      <c r="M62" s="8">
        <v>3781.74</v>
      </c>
      <c r="N62" s="11" t="s">
        <v>45</v>
      </c>
    </row>
    <row r="63" spans="1:14" ht="42" customHeight="1" x14ac:dyDescent="0.25">
      <c r="A63" s="7" t="s">
        <v>48</v>
      </c>
      <c r="B63" s="8">
        <v>3490.34</v>
      </c>
      <c r="C63" s="8">
        <v>3304.4</v>
      </c>
      <c r="D63" s="8">
        <v>3304.4</v>
      </c>
      <c r="E63" s="8">
        <v>3304.4</v>
      </c>
      <c r="F63" s="8">
        <v>3304.4</v>
      </c>
      <c r="G63" s="8">
        <v>3304.4</v>
      </c>
      <c r="H63" s="8">
        <v>3304.4</v>
      </c>
      <c r="I63" s="8">
        <v>3304.4</v>
      </c>
      <c r="J63" s="8">
        <v>3304.4</v>
      </c>
      <c r="K63" s="8">
        <v>3304.4</v>
      </c>
      <c r="L63" s="8">
        <v>3304.4</v>
      </c>
      <c r="M63" s="8">
        <v>3304.4</v>
      </c>
      <c r="N63" s="11" t="s">
        <v>45</v>
      </c>
    </row>
    <row r="64" spans="1:14" ht="42" customHeight="1" x14ac:dyDescent="0.25">
      <c r="A64" s="7" t="s">
        <v>49</v>
      </c>
      <c r="B64" s="8">
        <v>3490.34</v>
      </c>
      <c r="C64" s="8">
        <v>3304.4</v>
      </c>
      <c r="D64" s="8">
        <v>3304.4</v>
      </c>
      <c r="E64" s="8">
        <v>3304.4</v>
      </c>
      <c r="F64" s="8">
        <v>3304.4</v>
      </c>
      <c r="G64" s="8">
        <v>3304.4</v>
      </c>
      <c r="H64" s="8">
        <v>3304.4</v>
      </c>
      <c r="I64" s="8">
        <v>3304.4</v>
      </c>
      <c r="J64" s="8">
        <v>3304.4</v>
      </c>
      <c r="K64" s="8">
        <v>3304.4</v>
      </c>
      <c r="L64" s="8">
        <v>3304.4</v>
      </c>
      <c r="M64" s="8">
        <v>3304.4</v>
      </c>
      <c r="N64" s="11" t="s">
        <v>45</v>
      </c>
    </row>
    <row r="65" spans="1:14" ht="42" customHeight="1" x14ac:dyDescent="0.25">
      <c r="A65" s="7" t="s">
        <v>50</v>
      </c>
      <c r="B65" s="8">
        <v>5000</v>
      </c>
      <c r="C65" s="8">
        <v>5354.47</v>
      </c>
      <c r="D65" s="8">
        <v>5335.15</v>
      </c>
      <c r="E65" s="8">
        <v>5335.15</v>
      </c>
      <c r="F65" s="8">
        <v>5335.15</v>
      </c>
      <c r="G65" s="8">
        <v>5335.15</v>
      </c>
      <c r="H65" s="8">
        <v>5335.15</v>
      </c>
      <c r="I65" s="8">
        <v>5335.15</v>
      </c>
      <c r="J65" s="8">
        <v>5335.15</v>
      </c>
      <c r="K65" s="8">
        <v>5335.15</v>
      </c>
      <c r="L65" s="8">
        <v>5335.15</v>
      </c>
      <c r="M65" s="8">
        <v>5335.15</v>
      </c>
      <c r="N65" s="11" t="s">
        <v>45</v>
      </c>
    </row>
    <row r="66" spans="1:14" ht="42" customHeight="1" x14ac:dyDescent="0.25">
      <c r="A66" s="7" t="s">
        <v>1</v>
      </c>
      <c r="B66" s="8">
        <v>200</v>
      </c>
      <c r="C66" s="8">
        <v>324.39999999999998</v>
      </c>
      <c r="D66" s="8">
        <v>75.599999999999994</v>
      </c>
      <c r="E66" s="8">
        <v>200</v>
      </c>
      <c r="F66" s="8">
        <v>200</v>
      </c>
      <c r="G66" s="8">
        <v>200</v>
      </c>
      <c r="H66" s="8">
        <v>200</v>
      </c>
      <c r="I66" s="8">
        <v>200</v>
      </c>
      <c r="J66" s="8">
        <v>200</v>
      </c>
      <c r="K66" s="8">
        <v>200</v>
      </c>
      <c r="L66" s="8">
        <v>200</v>
      </c>
      <c r="M66" s="8">
        <v>200</v>
      </c>
      <c r="N66" s="11" t="s">
        <v>45</v>
      </c>
    </row>
    <row r="67" spans="1:14" ht="42" customHeight="1" x14ac:dyDescent="0.25">
      <c r="A67" s="7" t="s">
        <v>27</v>
      </c>
      <c r="B67" s="8">
        <v>245.12</v>
      </c>
      <c r="C67" s="8">
        <v>245.12</v>
      </c>
      <c r="D67" s="8">
        <v>244.36</v>
      </c>
      <c r="E67" s="8">
        <v>245.12</v>
      </c>
      <c r="F67" s="8">
        <v>245.12</v>
      </c>
      <c r="G67" s="8">
        <v>247.61</v>
      </c>
      <c r="H67" s="8">
        <v>247.71</v>
      </c>
      <c r="I67" s="8">
        <v>266</v>
      </c>
      <c r="J67" s="8">
        <v>266</v>
      </c>
      <c r="K67" s="8">
        <v>266</v>
      </c>
      <c r="L67" s="8">
        <v>266</v>
      </c>
      <c r="M67" s="8">
        <v>266</v>
      </c>
      <c r="N67" s="11" t="s">
        <v>45</v>
      </c>
    </row>
    <row r="68" spans="1:14" ht="42" customHeight="1" x14ac:dyDescent="0.25">
      <c r="A68" s="7" t="s">
        <v>28</v>
      </c>
      <c r="B68" s="8">
        <v>217.48</v>
      </c>
      <c r="C68" s="8">
        <v>217.48</v>
      </c>
      <c r="D68" s="8">
        <v>216.75</v>
      </c>
      <c r="E68" s="8">
        <v>217.48</v>
      </c>
      <c r="F68" s="8">
        <v>217.48</v>
      </c>
      <c r="G68" s="8">
        <v>219.59</v>
      </c>
      <c r="H68" s="8">
        <v>219.59</v>
      </c>
      <c r="I68" s="8">
        <v>230.01</v>
      </c>
      <c r="J68" s="8">
        <v>230.01</v>
      </c>
      <c r="K68" s="8">
        <v>230.01</v>
      </c>
      <c r="L68" s="8">
        <v>230.01</v>
      </c>
      <c r="M68" s="8">
        <v>230.01</v>
      </c>
      <c r="N68" s="11" t="s">
        <v>45</v>
      </c>
    </row>
    <row r="69" spans="1:14" ht="42" customHeight="1" x14ac:dyDescent="0.25">
      <c r="A69" s="7" t="s">
        <v>51</v>
      </c>
      <c r="B69" s="8">
        <v>226.71</v>
      </c>
      <c r="C69" s="8">
        <v>227.52</v>
      </c>
      <c r="D69" s="8">
        <v>226.34</v>
      </c>
      <c r="E69" s="8">
        <v>227.52</v>
      </c>
      <c r="F69" s="8">
        <v>227.52</v>
      </c>
      <c r="G69" s="8">
        <v>230</v>
      </c>
      <c r="H69" s="8">
        <v>238.25</v>
      </c>
      <c r="I69" s="8">
        <v>251.2</v>
      </c>
      <c r="J69" s="8">
        <v>251.2</v>
      </c>
      <c r="K69" s="8">
        <v>251.2</v>
      </c>
      <c r="L69" s="8">
        <v>251.2</v>
      </c>
      <c r="M69" s="8">
        <v>251.2</v>
      </c>
      <c r="N69" s="11" t="s">
        <v>45</v>
      </c>
    </row>
    <row r="70" spans="1:14" ht="42" customHeight="1" x14ac:dyDescent="0.25">
      <c r="A70" s="7" t="s">
        <v>67</v>
      </c>
      <c r="B70" s="8">
        <v>181.55</v>
      </c>
      <c r="C70" s="8">
        <v>181.55</v>
      </c>
      <c r="D70" s="8">
        <v>181.55</v>
      </c>
      <c r="E70" s="8">
        <v>232.56</v>
      </c>
      <c r="F70" s="10">
        <v>221.54</v>
      </c>
      <c r="G70" s="8">
        <v>221.54</v>
      </c>
      <c r="H70" s="8">
        <v>221.54</v>
      </c>
      <c r="I70" s="8">
        <v>221.54</v>
      </c>
      <c r="J70" s="8">
        <v>221.54</v>
      </c>
      <c r="K70" s="8">
        <v>228.62</v>
      </c>
      <c r="L70" s="8">
        <v>229.1</v>
      </c>
      <c r="M70" s="8">
        <v>230.05</v>
      </c>
      <c r="N70" s="11" t="s">
        <v>45</v>
      </c>
    </row>
    <row r="71" spans="1:14" ht="36" customHeight="1" x14ac:dyDescent="0.25">
      <c r="A71" s="7" t="s">
        <v>42</v>
      </c>
      <c r="B71" s="8">
        <v>716</v>
      </c>
      <c r="C71" s="8">
        <v>716</v>
      </c>
      <c r="D71" s="8">
        <v>716</v>
      </c>
      <c r="E71" s="8">
        <v>716</v>
      </c>
      <c r="F71" s="8">
        <v>716</v>
      </c>
      <c r="G71" s="8">
        <v>716</v>
      </c>
      <c r="H71" s="8">
        <v>716</v>
      </c>
      <c r="I71" s="8">
        <v>716</v>
      </c>
      <c r="J71" s="8">
        <v>740</v>
      </c>
      <c r="K71" s="8">
        <v>740</v>
      </c>
      <c r="L71" s="8">
        <v>740</v>
      </c>
      <c r="M71" s="8">
        <v>740</v>
      </c>
      <c r="N71" s="11" t="s">
        <v>45</v>
      </c>
    </row>
    <row r="72" spans="1:14" ht="36" customHeight="1" x14ac:dyDescent="0.25">
      <c r="A72" s="7" t="s">
        <v>56</v>
      </c>
      <c r="B72" s="8">
        <v>220</v>
      </c>
      <c r="C72" s="8">
        <v>95</v>
      </c>
      <c r="D72" s="8">
        <f>198+99</f>
        <v>297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225</v>
      </c>
      <c r="K72" s="8">
        <v>0</v>
      </c>
      <c r="L72" s="8">
        <v>0</v>
      </c>
      <c r="M72" s="8">
        <v>680</v>
      </c>
      <c r="N72" s="11" t="s">
        <v>45</v>
      </c>
    </row>
    <row r="73" spans="1:14" ht="36" customHeight="1" x14ac:dyDescent="0.25">
      <c r="A73" s="7" t="s">
        <v>59</v>
      </c>
      <c r="B73" s="8">
        <v>0</v>
      </c>
      <c r="C73" s="8">
        <v>0</v>
      </c>
      <c r="D73" s="8">
        <v>0</v>
      </c>
      <c r="E73" s="8">
        <f>380*3</f>
        <v>1140</v>
      </c>
      <c r="F73" s="8">
        <v>0</v>
      </c>
      <c r="G73" s="8">
        <v>0</v>
      </c>
      <c r="H73" s="8">
        <v>0</v>
      </c>
      <c r="I73" s="8">
        <v>1140</v>
      </c>
      <c r="J73" s="8">
        <v>0</v>
      </c>
      <c r="K73" s="8">
        <v>0</v>
      </c>
      <c r="L73" s="8">
        <v>0</v>
      </c>
      <c r="M73" s="8">
        <v>0</v>
      </c>
      <c r="N73" s="11" t="s">
        <v>45</v>
      </c>
    </row>
    <row r="74" spans="1:14" ht="42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9"/>
    </row>
    <row r="75" spans="1:14" ht="42" customHeight="1" x14ac:dyDescent="0.25">
      <c r="A75" s="7" t="s">
        <v>19</v>
      </c>
      <c r="B75" s="8">
        <v>905.56</v>
      </c>
      <c r="C75" s="8">
        <v>947.4</v>
      </c>
      <c r="D75" s="8">
        <v>947.4</v>
      </c>
      <c r="E75" s="8">
        <v>947.4</v>
      </c>
      <c r="F75" s="8">
        <v>947.4</v>
      </c>
      <c r="G75" s="8">
        <v>947.4</v>
      </c>
      <c r="H75" s="8">
        <v>947.4</v>
      </c>
      <c r="I75" s="8">
        <v>947.4</v>
      </c>
      <c r="J75" s="8">
        <v>947.4</v>
      </c>
      <c r="K75" s="8">
        <v>947.4</v>
      </c>
      <c r="L75" s="8">
        <v>1421.1</v>
      </c>
      <c r="M75" s="8">
        <v>1421.1</v>
      </c>
      <c r="N75" s="9" t="s">
        <v>30</v>
      </c>
    </row>
    <row r="76" spans="1:14" ht="42" customHeight="1" x14ac:dyDescent="0.25">
      <c r="A76" s="7" t="s">
        <v>36</v>
      </c>
      <c r="B76" s="8">
        <v>17080</v>
      </c>
      <c r="C76" s="8">
        <v>14525</v>
      </c>
      <c r="D76" s="8">
        <f>13464+420</f>
        <v>13884</v>
      </c>
      <c r="E76" s="8">
        <v>14875</v>
      </c>
      <c r="F76" s="8">
        <f>14980+356</f>
        <v>15336</v>
      </c>
      <c r="G76" s="8">
        <v>14245</v>
      </c>
      <c r="H76" s="8">
        <v>15202</v>
      </c>
      <c r="I76" s="8">
        <v>15715</v>
      </c>
      <c r="J76" s="8">
        <v>13790</v>
      </c>
      <c r="K76" s="8">
        <v>15365</v>
      </c>
      <c r="L76" s="8">
        <v>14000</v>
      </c>
      <c r="M76" s="8">
        <v>15190</v>
      </c>
      <c r="N76" s="9" t="s">
        <v>30</v>
      </c>
    </row>
    <row r="77" spans="1:14" ht="42" customHeight="1" x14ac:dyDescent="0.25">
      <c r="A77" s="7" t="s">
        <v>37</v>
      </c>
      <c r="B77" s="8">
        <v>9300</v>
      </c>
      <c r="C77" s="8">
        <v>9012</v>
      </c>
      <c r="D77" s="8">
        <v>9000</v>
      </c>
      <c r="E77" s="8">
        <v>8700</v>
      </c>
      <c r="F77" s="10">
        <v>9006</v>
      </c>
      <c r="G77" s="8">
        <v>9000</v>
      </c>
      <c r="H77" s="8">
        <v>9012</v>
      </c>
      <c r="I77" s="8">
        <v>9000</v>
      </c>
      <c r="J77" s="8">
        <v>10500</v>
      </c>
      <c r="K77" s="8">
        <v>10850</v>
      </c>
      <c r="L77" s="8">
        <v>10850</v>
      </c>
      <c r="M77" s="8">
        <v>10500</v>
      </c>
      <c r="N77" s="9" t="s">
        <v>30</v>
      </c>
    </row>
    <row r="78" spans="1:14" ht="42" customHeight="1" x14ac:dyDescent="0.25">
      <c r="A78" s="7" t="s">
        <v>1</v>
      </c>
      <c r="B78" s="8">
        <v>400</v>
      </c>
      <c r="C78" s="8">
        <v>514</v>
      </c>
      <c r="D78" s="8">
        <v>286</v>
      </c>
      <c r="E78" s="8">
        <v>400</v>
      </c>
      <c r="F78" s="10">
        <v>400</v>
      </c>
      <c r="G78" s="10">
        <v>400</v>
      </c>
      <c r="H78" s="10">
        <v>400</v>
      </c>
      <c r="I78" s="10">
        <v>400</v>
      </c>
      <c r="J78" s="10">
        <v>400</v>
      </c>
      <c r="K78" s="10">
        <v>400</v>
      </c>
      <c r="L78" s="8">
        <v>400</v>
      </c>
      <c r="M78" s="8">
        <v>400</v>
      </c>
      <c r="N78" s="9" t="s">
        <v>30</v>
      </c>
    </row>
    <row r="79" spans="1:14" ht="42" customHeight="1" x14ac:dyDescent="0.25">
      <c r="A79" s="7" t="s">
        <v>25</v>
      </c>
      <c r="B79" s="8">
        <v>406.41</v>
      </c>
      <c r="C79" s="8">
        <v>393.3</v>
      </c>
      <c r="D79" s="8">
        <v>393.3</v>
      </c>
      <c r="E79" s="8">
        <v>0</v>
      </c>
      <c r="F79" s="10">
        <v>0</v>
      </c>
      <c r="G79" s="10">
        <v>1552.63</v>
      </c>
      <c r="H79" s="8">
        <v>530.1</v>
      </c>
      <c r="I79" s="8">
        <v>530.1</v>
      </c>
      <c r="J79" s="8">
        <v>530.1</v>
      </c>
      <c r="K79" s="8">
        <v>530.1</v>
      </c>
      <c r="L79" s="8">
        <v>547.77</v>
      </c>
      <c r="M79" s="8">
        <v>547.77</v>
      </c>
      <c r="N79" s="9" t="s">
        <v>30</v>
      </c>
    </row>
    <row r="80" spans="1:14" ht="42" customHeight="1" x14ac:dyDescent="0.25">
      <c r="A80" s="7" t="s">
        <v>46</v>
      </c>
      <c r="B80" s="8">
        <v>1320</v>
      </c>
      <c r="C80" s="8">
        <v>1320</v>
      </c>
      <c r="D80" s="8">
        <v>1320</v>
      </c>
      <c r="E80" s="8">
        <v>1320</v>
      </c>
      <c r="F80" s="8">
        <v>1320</v>
      </c>
      <c r="G80" s="8">
        <v>1320</v>
      </c>
      <c r="H80" s="8">
        <v>1320</v>
      </c>
      <c r="I80" s="8">
        <v>1320</v>
      </c>
      <c r="J80" s="8">
        <v>1320</v>
      </c>
      <c r="K80" s="8">
        <v>1320</v>
      </c>
      <c r="L80" s="8">
        <v>1320</v>
      </c>
      <c r="M80" s="8">
        <v>1320</v>
      </c>
      <c r="N80" s="9" t="s">
        <v>30</v>
      </c>
    </row>
    <row r="81" spans="1:14 16384:16384" ht="42" customHeight="1" x14ac:dyDescent="0.25">
      <c r="A81" s="7" t="s">
        <v>0</v>
      </c>
      <c r="B81" s="8">
        <v>1980</v>
      </c>
      <c r="C81" s="8">
        <v>1980</v>
      </c>
      <c r="D81" s="8">
        <v>1980</v>
      </c>
      <c r="E81" s="8">
        <v>1980</v>
      </c>
      <c r="F81" s="8">
        <v>1980</v>
      </c>
      <c r="G81" s="8">
        <v>1980</v>
      </c>
      <c r="H81" s="8">
        <v>1980</v>
      </c>
      <c r="I81" s="8">
        <v>1980</v>
      </c>
      <c r="J81" s="8">
        <v>1980</v>
      </c>
      <c r="K81" s="8">
        <v>1980</v>
      </c>
      <c r="L81" s="8">
        <v>1980</v>
      </c>
      <c r="M81" s="8">
        <v>1980</v>
      </c>
      <c r="N81" s="9" t="s">
        <v>30</v>
      </c>
    </row>
    <row r="82" spans="1:14 16384:16384" ht="42" customHeight="1" x14ac:dyDescent="0.25">
      <c r="A82" s="7" t="s">
        <v>31</v>
      </c>
      <c r="B82" s="8">
        <v>731.02</v>
      </c>
      <c r="C82" s="8">
        <v>732.18</v>
      </c>
      <c r="D82" s="8">
        <v>826.37</v>
      </c>
      <c r="E82" s="8">
        <v>738.46</v>
      </c>
      <c r="F82" s="8">
        <v>738.46</v>
      </c>
      <c r="G82" s="8">
        <v>737.16</v>
      </c>
      <c r="H82" s="8">
        <v>737.46</v>
      </c>
      <c r="I82" s="8">
        <v>785.26</v>
      </c>
      <c r="J82" s="8">
        <v>784.18</v>
      </c>
      <c r="K82" s="8">
        <v>785.26</v>
      </c>
      <c r="L82" s="8">
        <v>785.26</v>
      </c>
      <c r="M82" s="8">
        <v>785.26</v>
      </c>
      <c r="N82" s="9" t="s">
        <v>30</v>
      </c>
    </row>
    <row r="83" spans="1:14 16384:16384" ht="42" customHeight="1" x14ac:dyDescent="0.25">
      <c r="A83" s="7" t="s">
        <v>63</v>
      </c>
      <c r="B83" s="8">
        <v>408.6</v>
      </c>
      <c r="C83" s="8">
        <v>381.6</v>
      </c>
      <c r="D83" s="8">
        <v>0</v>
      </c>
      <c r="E83" s="8">
        <v>562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9" t="s">
        <v>30</v>
      </c>
    </row>
    <row r="84" spans="1:14 16384:16384" ht="42" customHeight="1" x14ac:dyDescent="0.25">
      <c r="A84" s="7" t="s">
        <v>62</v>
      </c>
      <c r="B84" s="8">
        <v>0</v>
      </c>
      <c r="C84" s="8">
        <v>0</v>
      </c>
      <c r="D84" s="8">
        <v>0</v>
      </c>
      <c r="E84" s="8">
        <v>630</v>
      </c>
      <c r="F84" s="10">
        <v>576</v>
      </c>
      <c r="G84" s="8">
        <v>676</v>
      </c>
      <c r="H84" s="8">
        <v>750</v>
      </c>
      <c r="I84" s="8">
        <v>676</v>
      </c>
      <c r="J84" s="8">
        <v>586</v>
      </c>
      <c r="K84" s="8">
        <v>676</v>
      </c>
      <c r="L84" s="8">
        <v>526</v>
      </c>
      <c r="M84" s="8">
        <v>628</v>
      </c>
      <c r="N84" s="9" t="s">
        <v>30</v>
      </c>
    </row>
    <row r="85" spans="1:14 16384:16384" ht="42" customHeight="1" x14ac:dyDescent="0.25">
      <c r="A85" s="7" t="s">
        <v>21</v>
      </c>
      <c r="B85" s="8">
        <v>1320</v>
      </c>
      <c r="C85" s="8">
        <v>1320</v>
      </c>
      <c r="D85" s="8">
        <v>1320</v>
      </c>
      <c r="E85" s="8">
        <v>1320</v>
      </c>
      <c r="F85" s="8">
        <v>1320</v>
      </c>
      <c r="G85" s="8">
        <v>1320</v>
      </c>
      <c r="H85" s="8">
        <v>1320</v>
      </c>
      <c r="I85" s="8">
        <v>1320</v>
      </c>
      <c r="J85" s="8">
        <v>1320</v>
      </c>
      <c r="K85" s="8">
        <v>1320</v>
      </c>
      <c r="L85" s="8">
        <v>1320</v>
      </c>
      <c r="M85" s="8">
        <v>1320</v>
      </c>
      <c r="N85" s="9" t="s">
        <v>30</v>
      </c>
    </row>
    <row r="86" spans="1:14 16384:16384" ht="42" customHeight="1" x14ac:dyDescent="0.25">
      <c r="A86" s="7" t="s">
        <v>65</v>
      </c>
      <c r="B86" s="8">
        <v>0</v>
      </c>
      <c r="C86" s="8">
        <v>0</v>
      </c>
      <c r="D86" s="8">
        <v>200</v>
      </c>
      <c r="E86" s="8">
        <v>200</v>
      </c>
      <c r="F86" s="10">
        <v>200</v>
      </c>
      <c r="G86" s="10">
        <v>200</v>
      </c>
      <c r="H86" s="10">
        <v>200</v>
      </c>
      <c r="I86" s="10">
        <v>200</v>
      </c>
      <c r="J86" s="10">
        <v>200</v>
      </c>
      <c r="K86" s="10">
        <v>220</v>
      </c>
      <c r="L86" s="8">
        <v>220</v>
      </c>
      <c r="M86" s="8">
        <v>220</v>
      </c>
      <c r="N86" s="9" t="s">
        <v>30</v>
      </c>
    </row>
    <row r="87" spans="1:14 16384:16384" ht="36" customHeight="1" x14ac:dyDescent="0.25">
      <c r="A87" s="7" t="s">
        <v>66</v>
      </c>
      <c r="B87" s="8">
        <v>0</v>
      </c>
      <c r="C87" s="8">
        <v>200</v>
      </c>
      <c r="D87" s="8">
        <v>200</v>
      </c>
      <c r="E87" s="8">
        <v>200</v>
      </c>
      <c r="F87" s="8">
        <v>200</v>
      </c>
      <c r="G87" s="8">
        <v>200</v>
      </c>
      <c r="H87" s="8">
        <v>200</v>
      </c>
      <c r="I87" s="8">
        <v>200</v>
      </c>
      <c r="J87" s="8">
        <v>200</v>
      </c>
      <c r="K87" s="8">
        <v>200</v>
      </c>
      <c r="L87" s="8">
        <v>200</v>
      </c>
      <c r="M87" s="8">
        <v>200</v>
      </c>
      <c r="N87" s="9" t="s">
        <v>30</v>
      </c>
    </row>
    <row r="88" spans="1:14 16384:16384" ht="36" customHeight="1" x14ac:dyDescent="0.25">
      <c r="A88" s="7" t="s">
        <v>32</v>
      </c>
      <c r="B88" s="8">
        <v>4048</v>
      </c>
      <c r="C88" s="8">
        <f>4048+4048</f>
        <v>8096</v>
      </c>
      <c r="D88" s="8">
        <v>0</v>
      </c>
      <c r="E88" s="8">
        <f>4048+4048</f>
        <v>8096</v>
      </c>
      <c r="F88" s="10">
        <v>4048</v>
      </c>
      <c r="G88" s="10">
        <v>4048</v>
      </c>
      <c r="H88" s="10">
        <v>4048</v>
      </c>
      <c r="I88" s="10">
        <v>4048</v>
      </c>
      <c r="J88" s="10">
        <v>4048</v>
      </c>
      <c r="K88" s="10">
        <v>4048</v>
      </c>
      <c r="L88" s="8">
        <v>4048</v>
      </c>
      <c r="M88" s="8">
        <v>4274</v>
      </c>
      <c r="N88" s="9" t="s">
        <v>30</v>
      </c>
    </row>
    <row r="89" spans="1:14 16384:16384" ht="36" customHeight="1" x14ac:dyDescent="0.25">
      <c r="A89" s="7" t="s">
        <v>52</v>
      </c>
      <c r="B89" s="8">
        <v>5304.25</v>
      </c>
      <c r="C89" s="8">
        <v>5729.87</v>
      </c>
      <c r="D89" s="8">
        <v>5729.87</v>
      </c>
      <c r="E89" s="8">
        <v>5729.87</v>
      </c>
      <c r="F89" s="10">
        <v>5729.87</v>
      </c>
      <c r="G89" s="10">
        <v>5729.87</v>
      </c>
      <c r="H89" s="10">
        <v>5729.87</v>
      </c>
      <c r="I89" s="10">
        <v>5729.87</v>
      </c>
      <c r="J89" s="10">
        <v>5842.86</v>
      </c>
      <c r="K89" s="10">
        <v>5842.86</v>
      </c>
      <c r="L89" s="8">
        <v>5955.83</v>
      </c>
      <c r="M89" s="8">
        <v>5530.21</v>
      </c>
      <c r="N89" s="9" t="s">
        <v>30</v>
      </c>
      <c r="XFD89" s="8"/>
    </row>
    <row r="90" spans="1:14 16384:16384" ht="36" customHeight="1" x14ac:dyDescent="0.25">
      <c r="A90" s="7" t="s">
        <v>42</v>
      </c>
      <c r="B90" s="8">
        <v>717</v>
      </c>
      <c r="C90" s="8">
        <v>717</v>
      </c>
      <c r="D90" s="8">
        <v>717</v>
      </c>
      <c r="E90" s="8">
        <v>717</v>
      </c>
      <c r="F90" s="8">
        <v>717</v>
      </c>
      <c r="G90" s="8">
        <v>717</v>
      </c>
      <c r="H90" s="8">
        <v>717</v>
      </c>
      <c r="I90" s="8">
        <v>717</v>
      </c>
      <c r="J90" s="8">
        <v>740</v>
      </c>
      <c r="K90" s="8">
        <v>740</v>
      </c>
      <c r="L90" s="8">
        <v>740</v>
      </c>
      <c r="M90" s="8">
        <v>740</v>
      </c>
      <c r="N90" s="9" t="s">
        <v>30</v>
      </c>
    </row>
    <row r="91" spans="1:14 16384:16384" ht="36" customHeight="1" x14ac:dyDescent="0.25">
      <c r="A91" s="7" t="s">
        <v>44</v>
      </c>
      <c r="B91" s="8">
        <v>1200</v>
      </c>
      <c r="C91" s="8">
        <v>0</v>
      </c>
      <c r="D91" s="8">
        <v>600</v>
      </c>
      <c r="E91" s="8">
        <v>600</v>
      </c>
      <c r="F91" s="8">
        <v>600</v>
      </c>
      <c r="G91" s="8">
        <v>600</v>
      </c>
      <c r="H91" s="8">
        <v>600</v>
      </c>
      <c r="I91" s="8">
        <v>600</v>
      </c>
      <c r="J91" s="8">
        <v>600</v>
      </c>
      <c r="K91" s="8">
        <v>600</v>
      </c>
      <c r="L91" s="8">
        <v>600</v>
      </c>
      <c r="M91" s="8">
        <v>600</v>
      </c>
      <c r="N91" s="9" t="s">
        <v>30</v>
      </c>
    </row>
    <row r="92" spans="1:14 16384:16384" ht="36" customHeight="1" x14ac:dyDescent="0.25">
      <c r="A92" s="7" t="s">
        <v>56</v>
      </c>
      <c r="B92" s="8">
        <v>494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9" t="s">
        <v>30</v>
      </c>
    </row>
    <row r="93" spans="1:14 16384:16384" ht="36" customHeight="1" x14ac:dyDescent="0.25">
      <c r="A93" s="7" t="s">
        <v>59</v>
      </c>
      <c r="B93" s="8">
        <v>0</v>
      </c>
      <c r="C93" s="8">
        <v>0</v>
      </c>
      <c r="D93" s="8">
        <f>380+380</f>
        <v>760</v>
      </c>
      <c r="E93" s="8">
        <v>480</v>
      </c>
      <c r="F93" s="8">
        <v>0</v>
      </c>
      <c r="G93" s="8">
        <v>0</v>
      </c>
      <c r="H93" s="8">
        <v>0</v>
      </c>
      <c r="I93" s="8">
        <v>0</v>
      </c>
      <c r="J93" s="8">
        <v>760</v>
      </c>
      <c r="K93" s="8">
        <v>0</v>
      </c>
      <c r="L93" s="8">
        <v>0</v>
      </c>
      <c r="M93" s="8">
        <v>760</v>
      </c>
      <c r="N93" s="9" t="s">
        <v>30</v>
      </c>
    </row>
  </sheetData>
  <autoFilter ref="A13:N13"/>
  <mergeCells count="3">
    <mergeCell ref="A1:N6"/>
    <mergeCell ref="A9:N11"/>
    <mergeCell ref="A8:N8"/>
  </mergeCells>
  <pageMargins left="0.25" right="0.25" top="0.75" bottom="0.75" header="0.3" footer="0.3"/>
  <pageSetup paperSize="9" scale="72" fitToHeight="0" orientation="landscape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123825</xdr:colOff>
                <xdr:row>0</xdr:row>
                <xdr:rowOff>66675</xdr:rowOff>
              </from>
              <to>
                <xdr:col>1</xdr:col>
                <xdr:colOff>123825</xdr:colOff>
                <xdr:row>2</xdr:row>
                <xdr:rowOff>142875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shapeId="1027" r:id="rId6">
          <objectPr defaultSize="0" autoPict="0" r:id="rId5">
            <anchor moveWithCells="1" sizeWithCells="1">
              <from>
                <xdr:col>1</xdr:col>
                <xdr:colOff>123825</xdr:colOff>
                <xdr:row>1</xdr:row>
                <xdr:rowOff>66675</xdr:rowOff>
              </from>
              <to>
                <xdr:col>1</xdr:col>
                <xdr:colOff>123825</xdr:colOff>
                <xdr:row>3</xdr:row>
                <xdr:rowOff>142875</xdr:rowOff>
              </to>
            </anchor>
          </objectPr>
        </oleObject>
      </mc:Choice>
      <mc:Fallback>
        <oleObject shapeId="102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Relação de Fornecedores 2024</vt:lpstr>
      <vt:lpstr>'Relação de Fornecedores 2024'!Area_de_impressao</vt:lpstr>
      <vt:lpstr>'Relação de Fornecedores 2024'!Titulos_de_impressao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FB.user</dc:creator>
  <cp:lastModifiedBy>HP19</cp:lastModifiedBy>
  <cp:lastPrinted>2025-01-22T17:01:42Z</cp:lastPrinted>
  <dcterms:created xsi:type="dcterms:W3CDTF">2018-04-11T11:32:19Z</dcterms:created>
  <dcterms:modified xsi:type="dcterms:W3CDTF">2025-01-22T17:01:52Z</dcterms:modified>
</cp:coreProperties>
</file>